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d.docs.live.net/b413c317b3754006/Dokumenter/Bjarte - styrkeløft/Dansk Styrkeløftforbund/Programmaler aka skabelon/For klubber i DSF/"/>
    </mc:Choice>
  </mc:AlternateContent>
  <xr:revisionPtr revIDLastSave="799" documentId="8_{A95282B4-B840-46DE-B3EC-51B86F5A5E34}" xr6:coauthVersionLast="47" xr6:coauthVersionMax="47" xr10:uidLastSave="{CD673727-C1E6-49F8-86C6-08504CB80D6C}"/>
  <bookViews>
    <workbookView xWindow="-108" yWindow="-108" windowWidth="23256" windowHeight="12576" activeTab="1" xr2:uid="{E3ACE23F-79E5-4925-9A91-B4F92BEE3575}"/>
  </bookViews>
  <sheets>
    <sheet name="Brugervejledning" sheetId="5" r:id="rId1"/>
    <sheet name="Procent + RPE" sheetId="2" r:id="rId2"/>
    <sheet name="Plan A-B-C" sheetId="4" r:id="rId3"/>
    <sheet name="Interval" sheetId="3" r:id="rId4"/>
  </sheets>
  <definedNames>
    <definedName name="BPMAX">#REF!</definedName>
    <definedName name="KBMAX">#REF!</definedName>
    <definedName name="MLMA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4" l="1"/>
  <c r="J21" i="4"/>
  <c r="I21" i="4"/>
  <c r="K15" i="4"/>
  <c r="J15" i="4"/>
  <c r="I15" i="4"/>
  <c r="K9" i="4"/>
  <c r="J9" i="4"/>
  <c r="I9" i="4"/>
  <c r="M19" i="3"/>
  <c r="L19" i="3"/>
  <c r="K19" i="3"/>
  <c r="J19" i="3"/>
  <c r="I19" i="3"/>
  <c r="H19" i="3"/>
  <c r="M13" i="3"/>
  <c r="L13" i="3"/>
  <c r="K13" i="3"/>
  <c r="J13" i="3"/>
  <c r="I13" i="3"/>
  <c r="H13" i="3"/>
  <c r="M7" i="3"/>
  <c r="K7" i="3"/>
  <c r="I7" i="3"/>
  <c r="F19" i="3"/>
  <c r="E19" i="3"/>
  <c r="D19" i="3"/>
  <c r="C19" i="3"/>
  <c r="B19" i="3"/>
  <c r="F13" i="3"/>
  <c r="E13" i="3"/>
  <c r="D13" i="3"/>
  <c r="C13" i="3"/>
  <c r="B13" i="3"/>
  <c r="F7" i="3"/>
  <c r="E7" i="3"/>
  <c r="D7" i="3"/>
  <c r="C7" i="3"/>
  <c r="B7" i="3"/>
  <c r="F19" i="4"/>
  <c r="E19" i="4"/>
  <c r="D19" i="4"/>
  <c r="C19" i="4"/>
  <c r="B19" i="4"/>
  <c r="F13" i="4"/>
  <c r="E13" i="4"/>
  <c r="D13" i="4"/>
  <c r="C13" i="4"/>
  <c r="B13" i="4"/>
  <c r="F7" i="4"/>
  <c r="E7" i="4"/>
  <c r="D7" i="4"/>
  <c r="C7" i="4"/>
  <c r="B7" i="4"/>
  <c r="H7" i="3"/>
  <c r="F19" i="2"/>
  <c r="K20" i="4"/>
  <c r="J20" i="4"/>
  <c r="I20" i="4"/>
  <c r="K14" i="4"/>
  <c r="J14" i="4"/>
  <c r="I14" i="4"/>
  <c r="K8" i="4"/>
  <c r="J8" i="4"/>
  <c r="I8" i="4"/>
  <c r="L7" i="3"/>
  <c r="J7" i="3"/>
  <c r="E4" i="3"/>
  <c r="K19" i="4"/>
  <c r="J19" i="4"/>
  <c r="I19" i="4"/>
  <c r="K13" i="4"/>
  <c r="J13" i="4"/>
  <c r="I13" i="4"/>
  <c r="K7" i="4"/>
  <c r="J7" i="4"/>
  <c r="E4" i="4"/>
  <c r="E4" i="2"/>
  <c r="B7" i="2"/>
  <c r="C7" i="2"/>
  <c r="D7" i="2"/>
  <c r="E7" i="2"/>
  <c r="F7" i="2"/>
  <c r="H7" i="2"/>
  <c r="B13" i="2"/>
  <c r="C13" i="2"/>
  <c r="D13" i="2"/>
  <c r="E13" i="2"/>
  <c r="F13" i="2"/>
  <c r="I7" i="2"/>
  <c r="J7" i="2"/>
  <c r="H13" i="2"/>
  <c r="I13" i="2"/>
  <c r="J13" i="2"/>
  <c r="B19" i="2"/>
  <c r="C19" i="2"/>
  <c r="D19" i="2"/>
  <c r="E19" i="2"/>
  <c r="H19" i="2"/>
  <c r="I19" i="2"/>
  <c r="J19" i="2"/>
  <c r="I7" i="4" l="1"/>
</calcChain>
</file>

<file path=xl/sharedStrings.xml><?xml version="1.0" encoding="utf-8"?>
<sst xmlns="http://schemas.openxmlformats.org/spreadsheetml/2006/main" count="142" uniqueCount="26">
  <si>
    <t>Kg</t>
  </si>
  <si>
    <t>Reps</t>
  </si>
  <si>
    <t>% E1RM</t>
  </si>
  <si>
    <t>PLAN A</t>
  </si>
  <si>
    <t>PLAN B</t>
  </si>
  <si>
    <t>PLAN C</t>
  </si>
  <si>
    <t>SQUAT</t>
  </si>
  <si>
    <t>BÆNKPRES</t>
  </si>
  <si>
    <t>DØDLØFT</t>
  </si>
  <si>
    <t>RPE 6-8</t>
  </si>
  <si>
    <t>RPE 9-10</t>
  </si>
  <si>
    <t>RPE 7,5-9</t>
  </si>
  <si>
    <t>1. løft</t>
  </si>
  <si>
    <t>2. løft</t>
  </si>
  <si>
    <t>3. løft</t>
  </si>
  <si>
    <t>Pause</t>
  </si>
  <si>
    <t>6-12 min</t>
  </si>
  <si>
    <t>5-10 min</t>
  </si>
  <si>
    <t>7-14 min</t>
  </si>
  <si>
    <t>MÅL:</t>
  </si>
  <si>
    <t>TOTAL</t>
  </si>
  <si>
    <t>For Dansk Styrkeløft Forbund</t>
  </si>
  <si>
    <t>Skabelon for stævneplan</t>
  </si>
  <si>
    <t>Udviklet af Bjarte Vik Larsen</t>
  </si>
  <si>
    <t>Brugervejledning til stævneplan til løftere i Dansk Styrkeløft Forbund</t>
  </si>
  <si>
    <t>Sæt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</si>
</sst>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11"/>
      <color theme="0"/>
      <name val="Calibri"/>
      <family val="2"/>
      <scheme val="minor"/>
    </font>
    <font>
      <b/>
      <sz val="12"/>
      <color rgb="FF000000"/>
      <name val="Times New Roman"/>
      <family val="1"/>
    </font>
  </fonts>
  <fills count="10">
    <fill>
      <patternFill patternType="none"/>
    </fill>
    <fill>
      <patternFill patternType="gray125"/>
    </fill>
    <fill>
      <patternFill patternType="solid">
        <fgColor rgb="FFFF505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00B050"/>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60">
    <xf numFmtId="0" fontId="0" fillId="0" borderId="0" xfId="0"/>
    <xf numFmtId="0" fontId="1" fillId="0" borderId="0" xfId="0" applyFont="1"/>
    <xf numFmtId="0" fontId="0" fillId="0" borderId="0" xfId="0" applyAlignment="1">
      <alignment horizontal="center"/>
    </xf>
    <xf numFmtId="10" fontId="0" fillId="0" borderId="0" xfId="0" applyNumberFormat="1" applyAlignment="1">
      <alignment horizontal="center"/>
    </xf>
    <xf numFmtId="0" fontId="0" fillId="0" borderId="0" xfId="0" applyBorder="1" applyAlignment="1">
      <alignment horizontal="center"/>
    </xf>
    <xf numFmtId="0" fontId="0" fillId="0" borderId="1" xfId="0" applyBorder="1" applyAlignment="1">
      <alignment horizontal="center"/>
    </xf>
    <xf numFmtId="10" fontId="0" fillId="0" borderId="1" xfId="0" applyNumberFormat="1" applyBorder="1" applyAlignment="1">
      <alignment horizontal="center"/>
    </xf>
    <xf numFmtId="0" fontId="3" fillId="0" borderId="1" xfId="0" applyFont="1" applyBorder="1" applyAlignment="1">
      <alignment horizontal="center"/>
    </xf>
    <xf numFmtId="10" fontId="0" fillId="0" borderId="0" xfId="0" applyNumberFormat="1" applyBorder="1" applyAlignment="1">
      <alignment horizontal="center"/>
    </xf>
    <xf numFmtId="0" fontId="2" fillId="0" borderId="5" xfId="0" applyFont="1" applyBorder="1" applyAlignment="1">
      <alignment horizontal="center"/>
    </xf>
    <xf numFmtId="0" fontId="0" fillId="0" borderId="5" xfId="0" applyBorder="1" applyAlignment="1">
      <alignment horizontal="center"/>
    </xf>
    <xf numFmtId="0" fontId="0" fillId="6" borderId="2" xfId="0" applyFill="1" applyBorder="1" applyAlignment="1">
      <alignment horizontal="center"/>
    </xf>
    <xf numFmtId="0" fontId="0" fillId="6" borderId="3" xfId="0" applyFill="1" applyBorder="1" applyAlignment="1">
      <alignment horizontal="center"/>
    </xf>
    <xf numFmtId="0" fontId="0" fillId="7" borderId="2" xfId="0" applyFill="1" applyBorder="1" applyAlignment="1">
      <alignment horizontal="center"/>
    </xf>
    <xf numFmtId="0" fontId="0" fillId="7" borderId="3" xfId="0" applyFill="1" applyBorder="1" applyAlignment="1">
      <alignment horizontal="center"/>
    </xf>
    <xf numFmtId="0" fontId="0" fillId="8" borderId="2" xfId="0" applyFill="1" applyBorder="1" applyAlignment="1">
      <alignment horizontal="center"/>
    </xf>
    <xf numFmtId="0" fontId="0" fillId="8" borderId="3" xfId="0" applyFill="1" applyBorder="1" applyAlignment="1">
      <alignment horizontal="center"/>
    </xf>
    <xf numFmtId="10" fontId="0" fillId="8" borderId="2" xfId="0" applyNumberFormat="1" applyFill="1" applyBorder="1" applyAlignment="1">
      <alignment horizontal="center"/>
    </xf>
    <xf numFmtId="10" fontId="0" fillId="8" borderId="3" xfId="0" applyNumberFormat="1" applyFill="1" applyBorder="1" applyAlignment="1">
      <alignment horizontal="center"/>
    </xf>
    <xf numFmtId="10" fontId="0" fillId="7" borderId="2" xfId="0" applyNumberFormat="1" applyFill="1" applyBorder="1" applyAlignment="1">
      <alignment horizontal="center"/>
    </xf>
    <xf numFmtId="10" fontId="0" fillId="7" borderId="3" xfId="0" applyNumberFormat="1" applyFill="1" applyBorder="1" applyAlignment="1">
      <alignment horizontal="center"/>
    </xf>
    <xf numFmtId="10" fontId="0" fillId="6" borderId="2" xfId="0" applyNumberFormat="1" applyFill="1" applyBorder="1" applyAlignment="1">
      <alignment horizontal="center"/>
    </xf>
    <xf numFmtId="10" fontId="0" fillId="6" borderId="3" xfId="0" applyNumberForma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0" fillId="2" borderId="5" xfId="0" applyFill="1" applyBorder="1" applyAlignment="1">
      <alignment horizontal="center"/>
    </xf>
    <xf numFmtId="0" fontId="0" fillId="2" borderId="1" xfId="0" applyFill="1" applyBorder="1" applyAlignment="1">
      <alignment horizontal="center"/>
    </xf>
    <xf numFmtId="0" fontId="0" fillId="4" borderId="1" xfId="0" applyFill="1" applyBorder="1" applyAlignment="1">
      <alignment horizontal="center"/>
    </xf>
    <xf numFmtId="0" fontId="0" fillId="5" borderId="1" xfId="0" applyFill="1" applyBorder="1" applyAlignment="1">
      <alignment horizontal="center"/>
    </xf>
    <xf numFmtId="0" fontId="1" fillId="3" borderId="1" xfId="0" applyFont="1" applyFill="1" applyBorder="1" applyAlignment="1">
      <alignment horizontal="center"/>
    </xf>
    <xf numFmtId="0" fontId="1" fillId="2" borderId="1" xfId="0" applyFont="1" applyFill="1" applyBorder="1" applyAlignment="1">
      <alignment horizontal="center"/>
    </xf>
    <xf numFmtId="0" fontId="1" fillId="4" borderId="1" xfId="0" applyFont="1" applyFill="1" applyBorder="1" applyAlignment="1">
      <alignment horizontal="center"/>
    </xf>
    <xf numFmtId="0" fontId="1" fillId="5" borderId="1" xfId="0" applyFont="1" applyFill="1" applyBorder="1" applyAlignment="1">
      <alignment horizontal="center"/>
    </xf>
    <xf numFmtId="0" fontId="1" fillId="2" borderId="0" xfId="0" applyFont="1" applyFill="1" applyAlignment="1">
      <alignment horizontal="center"/>
    </xf>
    <xf numFmtId="0" fontId="1" fillId="4" borderId="4" xfId="0" applyFont="1" applyFill="1" applyBorder="1" applyAlignment="1">
      <alignment horizontal="center"/>
    </xf>
    <xf numFmtId="0" fontId="1" fillId="5" borderId="4" xfId="0" applyFont="1" applyFill="1" applyBorder="1" applyAlignment="1">
      <alignment horizontal="center"/>
    </xf>
    <xf numFmtId="0" fontId="1" fillId="3" borderId="4" xfId="0" applyFont="1" applyFill="1" applyBorder="1" applyAlignment="1">
      <alignment horizontal="center"/>
    </xf>
    <xf numFmtId="0" fontId="1" fillId="4" borderId="0" xfId="0" applyFont="1" applyFill="1" applyAlignment="1">
      <alignment horizontal="center"/>
    </xf>
    <xf numFmtId="0" fontId="1" fillId="5" borderId="0" xfId="0" applyFont="1" applyFill="1" applyAlignment="1">
      <alignment horizontal="center"/>
    </xf>
    <xf numFmtId="0" fontId="1" fillId="4" borderId="8" xfId="0" applyFont="1" applyFill="1" applyBorder="1" applyAlignment="1">
      <alignment horizontal="center"/>
    </xf>
    <xf numFmtId="0" fontId="1" fillId="5" borderId="8" xfId="0" applyFont="1" applyFill="1" applyBorder="1" applyAlignment="1">
      <alignment horizontal="center"/>
    </xf>
    <xf numFmtId="0" fontId="5" fillId="0" borderId="0" xfId="0" applyFont="1"/>
    <xf numFmtId="0" fontId="1" fillId="3" borderId="0" xfId="0" applyFont="1" applyFill="1" applyAlignment="1">
      <alignment horizontal="center"/>
    </xf>
    <xf numFmtId="0" fontId="4" fillId="9" borderId="0" xfId="0" applyFont="1" applyFill="1" applyAlignment="1">
      <alignment horizontal="center"/>
    </xf>
    <xf numFmtId="0" fontId="0" fillId="6" borderId="2" xfId="0" applyFill="1" applyBorder="1" applyAlignment="1">
      <alignment horizontal="center"/>
    </xf>
    <xf numFmtId="0" fontId="0" fillId="6" borderId="3" xfId="0" applyFill="1" applyBorder="1" applyAlignment="1">
      <alignment horizontal="center"/>
    </xf>
    <xf numFmtId="0" fontId="0" fillId="7" borderId="2" xfId="0" applyFill="1" applyBorder="1" applyAlignment="1">
      <alignment horizontal="center"/>
    </xf>
    <xf numFmtId="0" fontId="0" fillId="7" borderId="3" xfId="0" applyFill="1" applyBorder="1" applyAlignment="1">
      <alignment horizontal="center"/>
    </xf>
    <xf numFmtId="0" fontId="0" fillId="8" borderId="2" xfId="0" applyFill="1" applyBorder="1" applyAlignment="1">
      <alignment horizontal="center"/>
    </xf>
    <xf numFmtId="0" fontId="0" fillId="8" borderId="3" xfId="0" applyFill="1" applyBorder="1" applyAlignment="1">
      <alignment horizontal="center"/>
    </xf>
    <xf numFmtId="0" fontId="1" fillId="6" borderId="2" xfId="0" applyFont="1" applyFill="1" applyBorder="1" applyAlignment="1">
      <alignment horizontal="center"/>
    </xf>
    <xf numFmtId="0" fontId="1" fillId="6" borderId="3" xfId="0" applyFont="1" applyFill="1" applyBorder="1" applyAlignment="1">
      <alignment horizontal="center"/>
    </xf>
    <xf numFmtId="0" fontId="1" fillId="7" borderId="2" xfId="0" applyFont="1" applyFill="1" applyBorder="1" applyAlignment="1">
      <alignment horizontal="center"/>
    </xf>
    <xf numFmtId="0" fontId="1" fillId="7" borderId="3" xfId="0" applyFont="1" applyFill="1" applyBorder="1" applyAlignment="1">
      <alignment horizontal="center"/>
    </xf>
    <xf numFmtId="0" fontId="1" fillId="8" borderId="2" xfId="0" applyFont="1" applyFill="1" applyBorder="1" applyAlignment="1">
      <alignment horizontal="center"/>
    </xf>
    <xf numFmtId="0" fontId="1" fillId="8" borderId="3" xfId="0" applyFont="1" applyFill="1" applyBorder="1" applyAlignment="1">
      <alignment horizontal="center"/>
    </xf>
    <xf numFmtId="0" fontId="0" fillId="7" borderId="1" xfId="0" applyFill="1" applyBorder="1" applyAlignment="1">
      <alignment horizontal="center"/>
    </xf>
    <xf numFmtId="0" fontId="0" fillId="8" borderId="1"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22860</xdr:colOff>
      <xdr:row>5</xdr:row>
      <xdr:rowOff>38100</xdr:rowOff>
    </xdr:from>
    <xdr:to>
      <xdr:col>11</xdr:col>
      <xdr:colOff>784860</xdr:colOff>
      <xdr:row>28</xdr:row>
      <xdr:rowOff>53340</xdr:rowOff>
    </xdr:to>
    <xdr:sp macro="" textlink="">
      <xdr:nvSpPr>
        <xdr:cNvPr id="2" name="TekstSylinder 1">
          <a:extLst>
            <a:ext uri="{FF2B5EF4-FFF2-40B4-BE49-F238E27FC236}">
              <a16:creationId xmlns:a16="http://schemas.microsoft.com/office/drawing/2014/main" id="{7FB3E2E5-9A74-4D52-B1DA-181C078D81C9}"/>
            </a:ext>
          </a:extLst>
        </xdr:cNvPr>
        <xdr:cNvSpPr txBox="1"/>
      </xdr:nvSpPr>
      <xdr:spPr>
        <a:xfrm>
          <a:off x="815340" y="952500"/>
          <a:ext cx="8686800" cy="42214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solidFill>
                <a:schemeClr val="dk1"/>
              </a:solidFill>
              <a:effectLst/>
              <a:latin typeface="Times New Roman" panose="02020603050405020304" pitchFamily="18" charset="0"/>
              <a:ea typeface="+mn-ea"/>
              <a:cs typeface="Times New Roman" panose="02020603050405020304" pitchFamily="18" charset="0"/>
            </a:rPr>
            <a:t>Alle variabler er vejledende, og man må justere efter præferencer, behov og tidligere træning/konkurrencer. Dette betyder at nogle vil have flere/færre opvarmningssæt og reps per sæt, og at nogle vil kunne benytte skæve procenter og tage forskellige spring fra løft til løft. Modellerne vil være et rigtig godt udgangspunkt for løftere på alle niveauer, man kan selv optimere videre ud fra egne erfaringer. Herunder retningslinjerne:</a:t>
          </a:r>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da-DK" sz="1200">
              <a:solidFill>
                <a:schemeClr val="dk1"/>
              </a:solidFill>
              <a:effectLst/>
              <a:latin typeface="Times New Roman" panose="02020603050405020304" pitchFamily="18" charset="0"/>
              <a:ea typeface="+mn-ea"/>
              <a:cs typeface="Times New Roman" panose="02020603050405020304" pitchFamily="18" charset="0"/>
            </a:rPr>
            <a:t>- Sørg for at være opvarmet til rigtig tid! Hvis det er praktisk muligt, anbefales det at tage sidste opvarmningsløft ca. 5 min før gruppen starter, således at man har mulighed for at ændre startvægten, men samtidig sikrer optimal pause til næste løft. Hvis du ved hvornår du skal tage sidste opvarmningsløft, kan du regne baglæns for og finde starttidspunktet for opvarmningen.</a:t>
          </a:r>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da-DK" sz="1200">
              <a:solidFill>
                <a:schemeClr val="dk1"/>
              </a:solidFill>
              <a:effectLst/>
              <a:latin typeface="Times New Roman" panose="02020603050405020304" pitchFamily="18" charset="0"/>
              <a:ea typeface="+mn-ea"/>
              <a:cs typeface="Times New Roman" panose="02020603050405020304" pitchFamily="18" charset="0"/>
            </a:rPr>
            <a:t>- Under opvarmningen køres med stævneteknik og signaler.</a:t>
          </a:r>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da-DK" sz="1200">
              <a:solidFill>
                <a:schemeClr val="dk1"/>
              </a:solidFill>
              <a:effectLst/>
              <a:latin typeface="Times New Roman" panose="02020603050405020304" pitchFamily="18" charset="0"/>
              <a:ea typeface="+mn-ea"/>
              <a:cs typeface="Times New Roman" panose="02020603050405020304" pitchFamily="18" charset="0"/>
            </a:rPr>
            <a:t>- Man bør have faldene antal reps per sæt gennem opvarmningen, gerne således at de sidste 2-3 sæt er enkelte løft. </a:t>
          </a:r>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da-DK" sz="1200">
              <a:solidFill>
                <a:schemeClr val="dk1"/>
              </a:solidFill>
              <a:effectLst/>
              <a:latin typeface="Times New Roman" panose="02020603050405020304" pitchFamily="18" charset="0"/>
              <a:ea typeface="+mn-ea"/>
              <a:cs typeface="Times New Roman" panose="02020603050405020304" pitchFamily="18" charset="0"/>
            </a:rPr>
            <a:t>- Springene bør blive mindre (eller holdes konstant) i procent og kg udover i opvarmningen og mellem løftene på plateauet.</a:t>
          </a:r>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da-DK" sz="1200">
              <a:solidFill>
                <a:schemeClr val="dk1"/>
              </a:solidFill>
              <a:effectLst/>
              <a:latin typeface="Times New Roman" panose="02020603050405020304" pitchFamily="18" charset="0"/>
              <a:ea typeface="+mn-ea"/>
              <a:cs typeface="Times New Roman" panose="02020603050405020304" pitchFamily="18" charset="0"/>
            </a:rPr>
            <a:t>- Pauserne bør forlænges (eller opretholdes) mod slutningen af opvarmningen.</a:t>
          </a:r>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da-DK" sz="1200">
              <a:solidFill>
                <a:schemeClr val="dk1"/>
              </a:solidFill>
              <a:effectLst/>
              <a:latin typeface="Times New Roman" panose="02020603050405020304" pitchFamily="18" charset="0"/>
              <a:ea typeface="+mn-ea"/>
              <a:cs typeface="Times New Roman" panose="02020603050405020304" pitchFamily="18" charset="0"/>
            </a:rPr>
            <a:t>- Det er vigtigt at sidste opvarmningsløft forbereder dig og gør dig tryg før åbningsløftet. Både løfter og træner skal være komfortabel med åbningsløftet. Det kan derfor være at du må justere op (eller ned) på dit sidste opvarmningsløft (og ligeledes også justere løftene før).</a:t>
          </a:r>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da-DK" sz="1200">
              <a:solidFill>
                <a:schemeClr val="dk1"/>
              </a:solidFill>
              <a:effectLst/>
              <a:latin typeface="Times New Roman" panose="02020603050405020304" pitchFamily="18" charset="0"/>
              <a:ea typeface="+mn-ea"/>
              <a:cs typeface="Times New Roman" panose="02020603050405020304" pitchFamily="18" charset="0"/>
            </a:rPr>
            <a:t>- Vælg realistiske mål/e1RM (estimeret 1RM) i rude B4, C4 og D4!</a:t>
          </a:r>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da-DK" sz="1200">
              <a:solidFill>
                <a:schemeClr val="dk1"/>
              </a:solidFill>
              <a:effectLst/>
              <a:latin typeface="Times New Roman" panose="02020603050405020304" pitchFamily="18" charset="0"/>
              <a:ea typeface="+mn-ea"/>
              <a:cs typeface="Times New Roman" panose="02020603050405020304" pitchFamily="18" charset="0"/>
            </a:rPr>
            <a:t>- Sørg for at de vægte du vælger, passer nogenlunde med de angivne RPE-værdier, således at løftene ikke bliver alt for tunge eller alt for lette.</a:t>
          </a:r>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da-DK" sz="1200">
              <a:solidFill>
                <a:schemeClr val="dk1"/>
              </a:solidFill>
              <a:effectLst/>
              <a:latin typeface="Times New Roman" panose="02020603050405020304" pitchFamily="18" charset="0"/>
              <a:ea typeface="+mn-ea"/>
              <a:cs typeface="Times New Roman" panose="02020603050405020304" pitchFamily="18" charset="0"/>
            </a:rPr>
            <a:t>- For plan A-B-C: Ofte kan det være at man starter på plan A og forsætter på plan B - der er ingenting i vejen med at ændre retning, og man bør tilpasse forsøgene efter dagsformen.</a:t>
          </a:r>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da-DK" sz="1200">
              <a:solidFill>
                <a:schemeClr val="dk1"/>
              </a:solidFill>
              <a:effectLst/>
              <a:latin typeface="Times New Roman" panose="02020603050405020304" pitchFamily="18" charset="0"/>
              <a:ea typeface="+mn-ea"/>
              <a:cs typeface="Times New Roman" panose="02020603050405020304" pitchFamily="18" charset="0"/>
            </a:rPr>
            <a:t>- For interval: Hvis du påtænker at starte i øvre eller nedre del af det angivne interval, kan det være smart at justere de sidste opvarmningsløft således at springene passer. Det anbefales som udgangspunkt ikke at springe fra nedre område på 1. løft til øvre område senere.</a:t>
          </a:r>
          <a:endParaRPr lang="nb-NO" sz="1200">
            <a:solidFill>
              <a:schemeClr val="dk1"/>
            </a:solidFill>
            <a:effectLst/>
            <a:latin typeface="Times New Roman" panose="02020603050405020304" pitchFamily="18" charset="0"/>
            <a:ea typeface="+mn-ea"/>
            <a:cs typeface="Times New Roman" panose="02020603050405020304" pitchFamily="18" charset="0"/>
          </a:endParaRPr>
        </a:p>
        <a:p>
          <a:r>
            <a:rPr lang="da-DK" sz="1200">
              <a:solidFill>
                <a:schemeClr val="dk1"/>
              </a:solidFill>
              <a:effectLst/>
              <a:latin typeface="Times New Roman" panose="02020603050405020304" pitchFamily="18" charset="0"/>
              <a:ea typeface="+mn-ea"/>
              <a:cs typeface="Times New Roman" panose="02020603050405020304" pitchFamily="18" charset="0"/>
            </a:rPr>
            <a:t>- Det vil være bedre at løfte 2,5 kg mindre end man måske kunne opnå, end at miste 2,5 kg mere. Specielt i forbindelse med sidste squat kan det være smart at tænke lidt konservativt.</a:t>
          </a:r>
          <a:endParaRPr lang="nb-NO" sz="12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6B00E-C2E7-468C-9C44-51D84C5B3C49}">
  <dimension ref="B3"/>
  <sheetViews>
    <sheetView showGridLines="0" workbookViewId="0"/>
  </sheetViews>
  <sheetFormatPr baseColWidth="10" defaultRowHeight="14.4" x14ac:dyDescent="0.3"/>
  <sheetData>
    <row r="3" spans="2:2" ht="15.6" x14ac:dyDescent="0.3">
      <c r="B3" s="43" t="s">
        <v>24</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9A2BB-FBF6-489C-8256-4727331956B0}">
  <dimension ref="A1:J22"/>
  <sheetViews>
    <sheetView showGridLines="0" tabSelected="1" workbookViewId="0">
      <selection activeCell="A2" sqref="A2"/>
    </sheetView>
  </sheetViews>
  <sheetFormatPr baseColWidth="10" defaultRowHeight="14.4" x14ac:dyDescent="0.3"/>
  <sheetData>
    <row r="1" spans="1:10" x14ac:dyDescent="0.3">
      <c r="A1" s="1" t="s">
        <v>22</v>
      </c>
    </row>
    <row r="2" spans="1:10" x14ac:dyDescent="0.3">
      <c r="H2" s="45" t="s">
        <v>23</v>
      </c>
      <c r="I2" s="45"/>
      <c r="J2" s="45"/>
    </row>
    <row r="3" spans="1:10" x14ac:dyDescent="0.3">
      <c r="A3" s="44" t="s">
        <v>19</v>
      </c>
      <c r="B3" s="35" t="s">
        <v>6</v>
      </c>
      <c r="C3" s="36" t="s">
        <v>7</v>
      </c>
      <c r="D3" s="37" t="s">
        <v>8</v>
      </c>
      <c r="E3" s="38" t="s">
        <v>20</v>
      </c>
      <c r="H3" s="45" t="s">
        <v>21</v>
      </c>
      <c r="I3" s="45"/>
      <c r="J3" s="45"/>
    </row>
    <row r="4" spans="1:10" x14ac:dyDescent="0.3">
      <c r="A4" s="44"/>
      <c r="B4" s="9">
        <v>100</v>
      </c>
      <c r="C4" s="10">
        <v>100</v>
      </c>
      <c r="D4" s="10">
        <v>100</v>
      </c>
      <c r="E4" s="10">
        <f>B4+C4+D4</f>
        <v>300</v>
      </c>
    </row>
    <row r="6" spans="1:10" x14ac:dyDescent="0.3">
      <c r="A6" s="35" t="s">
        <v>6</v>
      </c>
      <c r="B6" s="2"/>
      <c r="C6" s="2"/>
      <c r="D6" s="2"/>
      <c r="E6" s="2"/>
      <c r="F6" s="2"/>
      <c r="H6" s="32" t="s">
        <v>12</v>
      </c>
      <c r="I6" s="32" t="s">
        <v>13</v>
      </c>
      <c r="J6" s="32" t="s">
        <v>14</v>
      </c>
    </row>
    <row r="7" spans="1:10" x14ac:dyDescent="0.3">
      <c r="A7" s="5" t="s">
        <v>0</v>
      </c>
      <c r="B7" s="5">
        <f>ROUND(($B$4*B10)/2.5,0)*2.5</f>
        <v>40</v>
      </c>
      <c r="C7" s="5">
        <f>ROUND(($B$4*C10)/2.5,0)*2.5</f>
        <v>55</v>
      </c>
      <c r="D7" s="5">
        <f>ROUND(($B$4*D10)/2.5,0)*2.5</f>
        <v>65</v>
      </c>
      <c r="E7" s="5">
        <f>ROUND(($B$4*E10)/2.5,0)*2.5</f>
        <v>75</v>
      </c>
      <c r="F7" s="5">
        <f>ROUND(($B$4*F10)/2.5,0)*2.5</f>
        <v>82.5</v>
      </c>
      <c r="G7" s="23" t="s">
        <v>15</v>
      </c>
      <c r="H7" s="5">
        <f>ROUND(($B$4*H10)/2.5,0)*2.5</f>
        <v>90</v>
      </c>
      <c r="I7" s="5">
        <f>ROUND(($B$4*I10)/2.5,0)*2.5</f>
        <v>95</v>
      </c>
      <c r="J7" s="5">
        <f>ROUND(($B$4*J10)/2.5,0)*2.5</f>
        <v>100</v>
      </c>
    </row>
    <row r="8" spans="1:10" x14ac:dyDescent="0.3">
      <c r="A8" s="5" t="s">
        <v>1</v>
      </c>
      <c r="B8" s="5">
        <v>5</v>
      </c>
      <c r="C8" s="5">
        <v>3</v>
      </c>
      <c r="D8" s="5">
        <v>2</v>
      </c>
      <c r="E8" s="5">
        <v>1</v>
      </c>
      <c r="F8" s="5">
        <v>1</v>
      </c>
      <c r="G8" s="24" t="s">
        <v>16</v>
      </c>
      <c r="H8" s="7" t="s">
        <v>9</v>
      </c>
      <c r="I8" s="7" t="s">
        <v>11</v>
      </c>
      <c r="J8" s="7" t="s">
        <v>10</v>
      </c>
    </row>
    <row r="9" spans="1:10" x14ac:dyDescent="0.3">
      <c r="A9" s="5" t="s">
        <v>25</v>
      </c>
      <c r="B9" s="5">
        <v>1</v>
      </c>
      <c r="C9" s="5">
        <v>1</v>
      </c>
      <c r="D9" s="5">
        <v>1</v>
      </c>
      <c r="E9" s="5">
        <v>1</v>
      </c>
      <c r="F9" s="5">
        <v>1</v>
      </c>
      <c r="G9" s="2"/>
      <c r="H9" s="4"/>
      <c r="I9" s="4"/>
      <c r="J9" s="4"/>
    </row>
    <row r="10" spans="1:10" x14ac:dyDescent="0.3">
      <c r="A10" s="5" t="s">
        <v>2</v>
      </c>
      <c r="B10" s="6">
        <v>0.4</v>
      </c>
      <c r="C10" s="6">
        <v>0.55000000000000004</v>
      </c>
      <c r="D10" s="6">
        <v>0.65</v>
      </c>
      <c r="E10" s="6">
        <v>0.75</v>
      </c>
      <c r="F10" s="6">
        <v>0.82499999999999996</v>
      </c>
      <c r="G10" s="3"/>
      <c r="H10" s="6">
        <v>0.9</v>
      </c>
      <c r="I10" s="6">
        <v>0.96</v>
      </c>
      <c r="J10" s="6">
        <v>1</v>
      </c>
    </row>
    <row r="11" spans="1:10" x14ac:dyDescent="0.3">
      <c r="A11" s="2"/>
      <c r="B11" s="2"/>
      <c r="C11" s="2"/>
      <c r="D11" s="2"/>
      <c r="E11" s="2"/>
      <c r="F11" s="2"/>
      <c r="G11" s="2"/>
      <c r="H11" s="2"/>
      <c r="I11" s="2"/>
      <c r="J11" s="2"/>
    </row>
    <row r="12" spans="1:10" x14ac:dyDescent="0.3">
      <c r="A12" s="39" t="s">
        <v>7</v>
      </c>
      <c r="B12" s="2"/>
      <c r="C12" s="2"/>
      <c r="D12" s="2"/>
      <c r="E12" s="2"/>
      <c r="F12" s="2"/>
      <c r="G12" s="2"/>
      <c r="H12" s="33" t="s">
        <v>12</v>
      </c>
      <c r="I12" s="33" t="s">
        <v>13</v>
      </c>
      <c r="J12" s="33" t="s">
        <v>14</v>
      </c>
    </row>
    <row r="13" spans="1:10" x14ac:dyDescent="0.3">
      <c r="A13" s="5" t="s">
        <v>0</v>
      </c>
      <c r="B13" s="5">
        <f>ROUND(($C$4*B16)/2.5,0)*2.5</f>
        <v>40</v>
      </c>
      <c r="C13" s="5">
        <f>ROUND(($C$4*C16)/2.5,0)*2.5</f>
        <v>60</v>
      </c>
      <c r="D13" s="5">
        <f>ROUND(($C$4*D16)/2.5,0)*2.5</f>
        <v>70</v>
      </c>
      <c r="E13" s="5">
        <f>ROUND(($C$4*E16)/2.5,0)*2.5</f>
        <v>77.5</v>
      </c>
      <c r="F13" s="5">
        <f>ROUND(($C$4*F16)/2.5,0)*2.5</f>
        <v>85</v>
      </c>
      <c r="G13" s="23" t="s">
        <v>15</v>
      </c>
      <c r="H13" s="5">
        <f>ROUND(($C$4*H16)/2.5,0)*2.5</f>
        <v>90</v>
      </c>
      <c r="I13" s="5">
        <f>ROUND(($C$4*I16)/2.5,0)*2.5</f>
        <v>95</v>
      </c>
      <c r="J13" s="5">
        <f>ROUND(($C$4*J16)/2.5,0)*2.5</f>
        <v>100</v>
      </c>
    </row>
    <row r="14" spans="1:10" x14ac:dyDescent="0.3">
      <c r="A14" s="5" t="s">
        <v>1</v>
      </c>
      <c r="B14" s="5">
        <v>5</v>
      </c>
      <c r="C14" s="5">
        <v>4</v>
      </c>
      <c r="D14" s="5">
        <v>2</v>
      </c>
      <c r="E14" s="5">
        <v>1</v>
      </c>
      <c r="F14" s="5">
        <v>1</v>
      </c>
      <c r="G14" s="24" t="s">
        <v>17</v>
      </c>
      <c r="H14" s="7" t="s">
        <v>9</v>
      </c>
      <c r="I14" s="7" t="s">
        <v>11</v>
      </c>
      <c r="J14" s="7" t="s">
        <v>10</v>
      </c>
    </row>
    <row r="15" spans="1:10" x14ac:dyDescent="0.3">
      <c r="A15" s="5" t="s">
        <v>25</v>
      </c>
      <c r="B15" s="5">
        <v>1</v>
      </c>
      <c r="C15" s="5">
        <v>1</v>
      </c>
      <c r="D15" s="5">
        <v>1</v>
      </c>
      <c r="E15" s="5">
        <v>1</v>
      </c>
      <c r="F15" s="5">
        <v>1</v>
      </c>
      <c r="G15" s="2"/>
      <c r="H15" s="2"/>
      <c r="I15" s="2"/>
      <c r="J15" s="2"/>
    </row>
    <row r="16" spans="1:10" x14ac:dyDescent="0.3">
      <c r="A16" s="5" t="s">
        <v>2</v>
      </c>
      <c r="B16" s="6">
        <v>0.4</v>
      </c>
      <c r="C16" s="6">
        <v>0.6</v>
      </c>
      <c r="D16" s="6">
        <v>0.7</v>
      </c>
      <c r="E16" s="6">
        <v>0.77500000000000002</v>
      </c>
      <c r="F16" s="6">
        <v>0.85</v>
      </c>
      <c r="G16" s="3"/>
      <c r="H16" s="6">
        <v>0.91</v>
      </c>
      <c r="I16" s="6">
        <v>0.96</v>
      </c>
      <c r="J16" s="6">
        <v>1</v>
      </c>
    </row>
    <row r="17" spans="1:10" x14ac:dyDescent="0.3">
      <c r="A17" s="2"/>
      <c r="B17" s="2"/>
      <c r="C17" s="2"/>
      <c r="D17" s="2"/>
      <c r="E17" s="2"/>
      <c r="F17" s="2"/>
      <c r="G17" s="2"/>
      <c r="H17" s="2"/>
      <c r="I17" s="2"/>
      <c r="J17" s="2"/>
    </row>
    <row r="18" spans="1:10" x14ac:dyDescent="0.3">
      <c r="A18" s="40" t="s">
        <v>8</v>
      </c>
      <c r="B18" s="2"/>
      <c r="C18" s="2"/>
      <c r="D18" s="2"/>
      <c r="E18" s="2"/>
      <c r="F18" s="2"/>
      <c r="G18" s="2"/>
      <c r="H18" s="34" t="s">
        <v>12</v>
      </c>
      <c r="I18" s="34" t="s">
        <v>13</v>
      </c>
      <c r="J18" s="34" t="s">
        <v>14</v>
      </c>
    </row>
    <row r="19" spans="1:10" x14ac:dyDescent="0.3">
      <c r="A19" s="5" t="s">
        <v>0</v>
      </c>
      <c r="B19" s="5">
        <f>ROUND(($D$4*B22)/2.5,0)*2.5</f>
        <v>30</v>
      </c>
      <c r="C19" s="5">
        <f>ROUND(($D$4*C22)/2.5,0)*2.5</f>
        <v>50</v>
      </c>
      <c r="D19" s="5">
        <f>ROUND(($D$4*D22)/2.5,0)*2.5</f>
        <v>60</v>
      </c>
      <c r="E19" s="5">
        <f>ROUND(($D$4*E22)/2.5,0)*2.5</f>
        <v>70</v>
      </c>
      <c r="F19" s="5">
        <f>ROUND(($D$4*F22)/2.5,0)*2.5</f>
        <v>80</v>
      </c>
      <c r="G19" s="23" t="s">
        <v>15</v>
      </c>
      <c r="H19" s="5">
        <f>ROUND(($D$4*H22)/2.5,0)*2.5</f>
        <v>87.5</v>
      </c>
      <c r="I19" s="5">
        <f>ROUND(($D$4*I22)/2.5,0)*2.5</f>
        <v>95</v>
      </c>
      <c r="J19" s="5">
        <f>ROUND(($D$4*J22)/2.5,0)*2.5</f>
        <v>100</v>
      </c>
    </row>
    <row r="20" spans="1:10" x14ac:dyDescent="0.3">
      <c r="A20" s="5" t="s">
        <v>1</v>
      </c>
      <c r="B20" s="5">
        <v>4</v>
      </c>
      <c r="C20" s="5">
        <v>2</v>
      </c>
      <c r="D20" s="5">
        <v>1</v>
      </c>
      <c r="E20" s="5">
        <v>1</v>
      </c>
      <c r="F20" s="5">
        <v>1</v>
      </c>
      <c r="G20" s="24" t="s">
        <v>18</v>
      </c>
      <c r="H20" s="7" t="s">
        <v>9</v>
      </c>
      <c r="I20" s="7" t="s">
        <v>11</v>
      </c>
      <c r="J20" s="7" t="s">
        <v>10</v>
      </c>
    </row>
    <row r="21" spans="1:10" x14ac:dyDescent="0.3">
      <c r="A21" s="5" t="s">
        <v>25</v>
      </c>
      <c r="B21" s="5">
        <v>1</v>
      </c>
      <c r="C21" s="5">
        <v>1</v>
      </c>
      <c r="D21" s="5">
        <v>1</v>
      </c>
      <c r="E21" s="5">
        <v>1</v>
      </c>
      <c r="F21" s="5">
        <v>1</v>
      </c>
      <c r="G21" s="2"/>
      <c r="H21" s="2"/>
      <c r="I21" s="2"/>
      <c r="J21" s="2"/>
    </row>
    <row r="22" spans="1:10" x14ac:dyDescent="0.3">
      <c r="A22" s="5" t="s">
        <v>2</v>
      </c>
      <c r="B22" s="6">
        <v>0.3</v>
      </c>
      <c r="C22" s="6">
        <v>0.5</v>
      </c>
      <c r="D22" s="6">
        <v>0.6</v>
      </c>
      <c r="E22" s="6">
        <v>0.7</v>
      </c>
      <c r="F22" s="6">
        <v>0.8</v>
      </c>
      <c r="G22" s="3"/>
      <c r="H22" s="6">
        <v>0.88</v>
      </c>
      <c r="I22" s="6">
        <v>0.95</v>
      </c>
      <c r="J22" s="6">
        <v>1</v>
      </c>
    </row>
  </sheetData>
  <mergeCells count="3">
    <mergeCell ref="A3:A4"/>
    <mergeCell ref="H2:J2"/>
    <mergeCell ref="H3:J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1B774-61AD-40D6-B78C-9B0A0664B3B2}">
  <dimension ref="A1:K22"/>
  <sheetViews>
    <sheetView showGridLines="0" workbookViewId="0"/>
  </sheetViews>
  <sheetFormatPr baseColWidth="10" defaultRowHeight="14.4" x14ac:dyDescent="0.3"/>
  <sheetData>
    <row r="1" spans="1:11" x14ac:dyDescent="0.3">
      <c r="A1" s="1" t="s">
        <v>22</v>
      </c>
    </row>
    <row r="2" spans="1:11" x14ac:dyDescent="0.3">
      <c r="H2" s="45" t="s">
        <v>23</v>
      </c>
      <c r="I2" s="45"/>
      <c r="J2" s="45"/>
    </row>
    <row r="3" spans="1:11" x14ac:dyDescent="0.3">
      <c r="A3" s="44" t="s">
        <v>19</v>
      </c>
      <c r="B3" s="35" t="s">
        <v>6</v>
      </c>
      <c r="C3" s="36" t="s">
        <v>7</v>
      </c>
      <c r="D3" s="37" t="s">
        <v>8</v>
      </c>
      <c r="E3" s="38" t="s">
        <v>20</v>
      </c>
      <c r="H3" s="45" t="s">
        <v>21</v>
      </c>
      <c r="I3" s="45"/>
      <c r="J3" s="45"/>
    </row>
    <row r="4" spans="1:11" x14ac:dyDescent="0.3">
      <c r="A4" s="44"/>
      <c r="B4" s="9">
        <v>100</v>
      </c>
      <c r="C4" s="10">
        <v>100</v>
      </c>
      <c r="D4" s="10">
        <v>100</v>
      </c>
      <c r="E4" s="10">
        <f>B4+C4+D4</f>
        <v>300</v>
      </c>
    </row>
    <row r="6" spans="1:11" x14ac:dyDescent="0.3">
      <c r="A6" s="35" t="s">
        <v>6</v>
      </c>
      <c r="B6" s="2"/>
      <c r="C6" s="2"/>
      <c r="D6" s="2"/>
      <c r="E6" s="2"/>
      <c r="F6" s="2"/>
      <c r="G6" s="2"/>
      <c r="I6" s="31" t="s">
        <v>12</v>
      </c>
      <c r="J6" s="31" t="s">
        <v>13</v>
      </c>
      <c r="K6" s="31" t="s">
        <v>14</v>
      </c>
    </row>
    <row r="7" spans="1:11" x14ac:dyDescent="0.3">
      <c r="A7" s="5" t="s">
        <v>0</v>
      </c>
      <c r="B7" s="5">
        <f>ROUND(($B$4*B10)/2.5,0)*2.5</f>
        <v>40</v>
      </c>
      <c r="C7" s="5">
        <f>ROUND(($B$4*C10)/2.5,0)*2.5</f>
        <v>55</v>
      </c>
      <c r="D7" s="5">
        <f>ROUND(($B$4*D10)/2.5,0)*2.5</f>
        <v>65</v>
      </c>
      <c r="E7" s="5">
        <f>ROUND(($B$4*E10)/2.5,0)*2.5</f>
        <v>75</v>
      </c>
      <c r="F7" s="5">
        <f>ROUND(($B$4*F10)/2.5,0)*2.5</f>
        <v>82.5</v>
      </c>
      <c r="G7" s="25" t="s">
        <v>15</v>
      </c>
      <c r="H7" s="30" t="s">
        <v>3</v>
      </c>
      <c r="I7" s="30">
        <f>ROUND(($B$4*I10)/2.5,0)*2.5</f>
        <v>90</v>
      </c>
      <c r="J7" s="30">
        <f>ROUND(($B$4*J10)/2.5,0)*2.5</f>
        <v>95</v>
      </c>
      <c r="K7" s="30">
        <f>ROUND(($B$4*K10)/2.5,0)*2.5</f>
        <v>100</v>
      </c>
    </row>
    <row r="8" spans="1:11" x14ac:dyDescent="0.3">
      <c r="A8" s="5" t="s">
        <v>1</v>
      </c>
      <c r="B8" s="5">
        <v>5</v>
      </c>
      <c r="C8" s="5">
        <v>3</v>
      </c>
      <c r="D8" s="5">
        <v>2</v>
      </c>
      <c r="E8" s="5">
        <v>1</v>
      </c>
      <c r="F8" s="5">
        <v>1</v>
      </c>
      <c r="G8" s="26" t="s">
        <v>16</v>
      </c>
      <c r="H8" s="29" t="s">
        <v>4</v>
      </c>
      <c r="I8" s="29">
        <f>ROUND((($B$4*0.975)*I$10)/2.5,0)*2.5</f>
        <v>87.5</v>
      </c>
      <c r="J8" s="29">
        <f>ROUND((($B$4*0.975)*J$10)/2.5,0)*2.5</f>
        <v>92.5</v>
      </c>
      <c r="K8" s="29">
        <f>ROUND((($B$4*0.975)*K$10)/2.5,0)*2.5</f>
        <v>97.5</v>
      </c>
    </row>
    <row r="9" spans="1:11" x14ac:dyDescent="0.3">
      <c r="A9" s="5" t="s">
        <v>25</v>
      </c>
      <c r="B9" s="5">
        <v>1</v>
      </c>
      <c r="C9" s="5">
        <v>1</v>
      </c>
      <c r="D9" s="5">
        <v>1</v>
      </c>
      <c r="E9" s="5">
        <v>1</v>
      </c>
      <c r="F9" s="5">
        <v>1</v>
      </c>
      <c r="G9" s="2"/>
      <c r="H9" s="28" t="s">
        <v>5</v>
      </c>
      <c r="I9" s="27">
        <f>ROUND((($B4*0.95)*I10)/2.5,0)*2.5</f>
        <v>85</v>
      </c>
      <c r="J9" s="27">
        <f>ROUND((($B4*0.95)*J10)/2.5,0)*2.5</f>
        <v>90</v>
      </c>
      <c r="K9" s="27">
        <f>ROUND((($B4*0.95)*K10)/2.5,0)*2.5</f>
        <v>95</v>
      </c>
    </row>
    <row r="10" spans="1:11" x14ac:dyDescent="0.3">
      <c r="A10" s="5" t="s">
        <v>2</v>
      </c>
      <c r="B10" s="6">
        <v>0.4</v>
      </c>
      <c r="C10" s="6">
        <v>0.55000000000000004</v>
      </c>
      <c r="D10" s="6">
        <v>0.65</v>
      </c>
      <c r="E10" s="6">
        <v>0.75</v>
      </c>
      <c r="F10" s="6">
        <v>0.82499999999999996</v>
      </c>
      <c r="G10" s="8"/>
      <c r="H10" s="3"/>
      <c r="I10" s="6">
        <v>0.9</v>
      </c>
      <c r="J10" s="6">
        <v>0.96</v>
      </c>
      <c r="K10" s="6">
        <v>1</v>
      </c>
    </row>
    <row r="11" spans="1:11" x14ac:dyDescent="0.3">
      <c r="A11" s="2"/>
      <c r="B11" s="2"/>
      <c r="C11" s="2"/>
      <c r="D11" s="2"/>
      <c r="E11" s="2"/>
      <c r="F11" s="2"/>
      <c r="G11" s="2"/>
      <c r="H11" s="2"/>
      <c r="I11" s="2"/>
      <c r="J11" s="2"/>
      <c r="K11" s="2"/>
    </row>
    <row r="12" spans="1:11" x14ac:dyDescent="0.3">
      <c r="A12" s="41" t="s">
        <v>7</v>
      </c>
      <c r="B12" s="2"/>
      <c r="C12" s="2"/>
      <c r="D12" s="2"/>
      <c r="E12" s="2"/>
      <c r="F12" s="2"/>
      <c r="G12" s="2"/>
      <c r="H12" s="2"/>
      <c r="I12" s="31" t="s">
        <v>12</v>
      </c>
      <c r="J12" s="31" t="s">
        <v>13</v>
      </c>
      <c r="K12" s="31" t="s">
        <v>14</v>
      </c>
    </row>
    <row r="13" spans="1:11" x14ac:dyDescent="0.3">
      <c r="A13" s="10" t="s">
        <v>0</v>
      </c>
      <c r="B13" s="5">
        <f>ROUND(($C$4*B16)/2.5,0)*2.5</f>
        <v>40</v>
      </c>
      <c r="C13" s="5">
        <f>ROUND(($C$4*C16)/2.5,0)*2.5</f>
        <v>60</v>
      </c>
      <c r="D13" s="5">
        <f>ROUND(($C$4*D16)/2.5,0)*2.5</f>
        <v>70</v>
      </c>
      <c r="E13" s="5">
        <f>ROUND(($C$4*E16)/2.5,0)*2.5</f>
        <v>77.5</v>
      </c>
      <c r="F13" s="5">
        <f>ROUND(($C$4*F16)/2.5,0)*2.5</f>
        <v>85</v>
      </c>
      <c r="G13" s="25" t="s">
        <v>15</v>
      </c>
      <c r="H13" s="30" t="s">
        <v>3</v>
      </c>
      <c r="I13" s="30">
        <f>ROUND(($C$4*I16)/2.5,0)*2.5</f>
        <v>90</v>
      </c>
      <c r="J13" s="30">
        <f>ROUND(($C$4*J16)/2.5,0)*2.5</f>
        <v>95</v>
      </c>
      <c r="K13" s="30">
        <f>ROUND(($C$4*K16)/2.5,0)*2.5</f>
        <v>100</v>
      </c>
    </row>
    <row r="14" spans="1:11" x14ac:dyDescent="0.3">
      <c r="A14" s="5" t="s">
        <v>1</v>
      </c>
      <c r="B14" s="5">
        <v>5</v>
      </c>
      <c r="C14" s="5">
        <v>4</v>
      </c>
      <c r="D14" s="5">
        <v>2</v>
      </c>
      <c r="E14" s="5">
        <v>1</v>
      </c>
      <c r="F14" s="5">
        <v>1</v>
      </c>
      <c r="G14" s="26" t="s">
        <v>17</v>
      </c>
      <c r="H14" s="29" t="s">
        <v>4</v>
      </c>
      <c r="I14" s="29">
        <f>ROUND((($C$4*0.975)*I$16)/2.5,0)*2.5</f>
        <v>87.5</v>
      </c>
      <c r="J14" s="29">
        <f>ROUND((($C$4*0.975)*J$16)/2.5,0)*2.5</f>
        <v>92.5</v>
      </c>
      <c r="K14" s="29">
        <f>ROUND((($C$4*0.975)*K$16)/2.5,0)*2.5</f>
        <v>97.5</v>
      </c>
    </row>
    <row r="15" spans="1:11" x14ac:dyDescent="0.3">
      <c r="A15" s="5" t="s">
        <v>25</v>
      </c>
      <c r="B15" s="5">
        <v>1</v>
      </c>
      <c r="C15" s="5">
        <v>1</v>
      </c>
      <c r="D15" s="5">
        <v>1</v>
      </c>
      <c r="E15" s="5">
        <v>1</v>
      </c>
      <c r="F15" s="5">
        <v>1</v>
      </c>
      <c r="G15" s="2"/>
      <c r="H15" s="28" t="s">
        <v>5</v>
      </c>
      <c r="I15" s="27">
        <f>ROUND((($C4*0.95)*I16)/2.5,0)*2.5</f>
        <v>87.5</v>
      </c>
      <c r="J15" s="27">
        <f>ROUND((($C4*0.95)*J16)/2.5,0)*2.5</f>
        <v>90</v>
      </c>
      <c r="K15" s="27">
        <f>ROUND((($C4*0.95)*K16)/2.5,0)*2.5</f>
        <v>95</v>
      </c>
    </row>
    <row r="16" spans="1:11" x14ac:dyDescent="0.3">
      <c r="A16" s="5" t="s">
        <v>2</v>
      </c>
      <c r="B16" s="6">
        <v>0.4</v>
      </c>
      <c r="C16" s="6">
        <v>0.6</v>
      </c>
      <c r="D16" s="6">
        <v>0.7</v>
      </c>
      <c r="E16" s="6">
        <v>0.77500000000000002</v>
      </c>
      <c r="F16" s="6">
        <v>0.85</v>
      </c>
      <c r="G16" s="8"/>
      <c r="H16" s="3"/>
      <c r="I16" s="6">
        <v>0.91</v>
      </c>
      <c r="J16" s="6">
        <v>0.96</v>
      </c>
      <c r="K16" s="6">
        <v>1</v>
      </c>
    </row>
    <row r="17" spans="1:11" x14ac:dyDescent="0.3">
      <c r="A17" s="2"/>
      <c r="B17" s="2"/>
      <c r="C17" s="2"/>
      <c r="D17" s="2"/>
      <c r="E17" s="2"/>
      <c r="F17" s="2"/>
      <c r="G17" s="2"/>
      <c r="H17" s="2"/>
      <c r="I17" s="2"/>
      <c r="J17" s="2"/>
      <c r="K17" s="2"/>
    </row>
    <row r="18" spans="1:11" x14ac:dyDescent="0.3">
      <c r="A18" s="42" t="s">
        <v>8</v>
      </c>
      <c r="B18" s="2"/>
      <c r="C18" s="2"/>
      <c r="D18" s="2"/>
      <c r="E18" s="2"/>
      <c r="F18" s="2"/>
      <c r="G18" s="2"/>
      <c r="H18" s="2"/>
      <c r="I18" s="31" t="s">
        <v>12</v>
      </c>
      <c r="J18" s="31" t="s">
        <v>13</v>
      </c>
      <c r="K18" s="31" t="s">
        <v>14</v>
      </c>
    </row>
    <row r="19" spans="1:11" x14ac:dyDescent="0.3">
      <c r="A19" s="10" t="s">
        <v>0</v>
      </c>
      <c r="B19" s="5">
        <f>ROUND(($D$4*B22)/2.5,0)*2.5</f>
        <v>30</v>
      </c>
      <c r="C19" s="5">
        <f>ROUND(($D$4*C22)/2.5,0)*2.5</f>
        <v>50</v>
      </c>
      <c r="D19" s="5">
        <f>ROUND(($D$4*D22)/2.5,0)*2.5</f>
        <v>60</v>
      </c>
      <c r="E19" s="5">
        <f>ROUND(($D$4*E22)/2.5,0)*2.5</f>
        <v>70</v>
      </c>
      <c r="F19" s="5">
        <f>ROUND(($D$4*F22)/2.5,0)*2.5</f>
        <v>80</v>
      </c>
      <c r="G19" s="25" t="s">
        <v>15</v>
      </c>
      <c r="H19" s="30" t="s">
        <v>3</v>
      </c>
      <c r="I19" s="30">
        <f>ROUND(($D$4*I22)/2.5,0)*2.5</f>
        <v>87.5</v>
      </c>
      <c r="J19" s="30">
        <f>ROUND(($D$4*J22)/2.5,0)*2.5</f>
        <v>95</v>
      </c>
      <c r="K19" s="30">
        <f>ROUND(($D$4*K22)/2.5,0)*2.5</f>
        <v>100</v>
      </c>
    </row>
    <row r="20" spans="1:11" x14ac:dyDescent="0.3">
      <c r="A20" s="5" t="s">
        <v>1</v>
      </c>
      <c r="B20" s="5">
        <v>4</v>
      </c>
      <c r="C20" s="5">
        <v>2</v>
      </c>
      <c r="D20" s="5">
        <v>1</v>
      </c>
      <c r="E20" s="5">
        <v>1</v>
      </c>
      <c r="F20" s="5">
        <v>1</v>
      </c>
      <c r="G20" s="26" t="s">
        <v>18</v>
      </c>
      <c r="H20" s="29" t="s">
        <v>4</v>
      </c>
      <c r="I20" s="29">
        <f>ROUND((($D$4*0.975)*I$22)/2.5,0)*2.5</f>
        <v>85</v>
      </c>
      <c r="J20" s="29">
        <f>ROUND((($D$4*0.975)*J$22)/2.5,0)*2.5</f>
        <v>92.5</v>
      </c>
      <c r="K20" s="29">
        <f>ROUND((($D$4*0.975)*K$22)/2.5,0)*2.5</f>
        <v>97.5</v>
      </c>
    </row>
    <row r="21" spans="1:11" x14ac:dyDescent="0.3">
      <c r="A21" s="5" t="s">
        <v>25</v>
      </c>
      <c r="B21" s="5">
        <v>1</v>
      </c>
      <c r="C21" s="5">
        <v>1</v>
      </c>
      <c r="D21" s="5">
        <v>1</v>
      </c>
      <c r="E21" s="5">
        <v>1</v>
      </c>
      <c r="F21" s="5">
        <v>1</v>
      </c>
      <c r="G21" s="2"/>
      <c r="H21" s="28" t="s">
        <v>5</v>
      </c>
      <c r="I21" s="27">
        <f>ROUND((($D4*0.95)*I22)/2.5,0)*2.5</f>
        <v>82.5</v>
      </c>
      <c r="J21" s="27">
        <f>ROUND((($D4*0.95)*J22)/2.5,0)*2.5</f>
        <v>90</v>
      </c>
      <c r="K21" s="27">
        <f>ROUND((($D4*0.95)*K22)/2.5,0)*2.5</f>
        <v>95</v>
      </c>
    </row>
    <row r="22" spans="1:11" x14ac:dyDescent="0.3">
      <c r="A22" s="5" t="s">
        <v>2</v>
      </c>
      <c r="B22" s="6">
        <v>0.3</v>
      </c>
      <c r="C22" s="6">
        <v>0.5</v>
      </c>
      <c r="D22" s="6">
        <v>0.6</v>
      </c>
      <c r="E22" s="6">
        <v>0.7</v>
      </c>
      <c r="F22" s="6">
        <v>0.8</v>
      </c>
      <c r="G22" s="8"/>
      <c r="H22" s="3"/>
      <c r="I22" s="6">
        <v>0.88</v>
      </c>
      <c r="J22" s="6">
        <v>0.95</v>
      </c>
      <c r="K22" s="6">
        <v>1</v>
      </c>
    </row>
  </sheetData>
  <mergeCells count="3">
    <mergeCell ref="A3:A4"/>
    <mergeCell ref="H2:J2"/>
    <mergeCell ref="H3:J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18AB2-A690-4BBD-83CD-3F3598EAAA74}">
  <dimension ref="A1:M22"/>
  <sheetViews>
    <sheetView showGridLines="0" workbookViewId="0">
      <selection activeCell="A2" sqref="A2"/>
    </sheetView>
  </sheetViews>
  <sheetFormatPr baseColWidth="10" defaultRowHeight="14.4" x14ac:dyDescent="0.3"/>
  <sheetData>
    <row r="1" spans="1:13" x14ac:dyDescent="0.3">
      <c r="A1" s="1" t="s">
        <v>22</v>
      </c>
    </row>
    <row r="2" spans="1:13" x14ac:dyDescent="0.3">
      <c r="H2" s="45" t="s">
        <v>23</v>
      </c>
      <c r="I2" s="45"/>
      <c r="J2" s="45"/>
    </row>
    <row r="3" spans="1:13" x14ac:dyDescent="0.3">
      <c r="A3" s="44" t="s">
        <v>19</v>
      </c>
      <c r="B3" s="35" t="s">
        <v>6</v>
      </c>
      <c r="C3" s="36" t="s">
        <v>7</v>
      </c>
      <c r="D3" s="37" t="s">
        <v>8</v>
      </c>
      <c r="E3" s="38" t="s">
        <v>20</v>
      </c>
      <c r="H3" s="45" t="s">
        <v>21</v>
      </c>
      <c r="I3" s="45"/>
      <c r="J3" s="45"/>
    </row>
    <row r="4" spans="1:13" x14ac:dyDescent="0.3">
      <c r="A4" s="44"/>
      <c r="B4" s="9">
        <v>100</v>
      </c>
      <c r="C4" s="10">
        <v>100</v>
      </c>
      <c r="D4" s="10">
        <v>100</v>
      </c>
      <c r="E4" s="10">
        <f>B4+C4+D4</f>
        <v>300</v>
      </c>
    </row>
    <row r="6" spans="1:13" x14ac:dyDescent="0.3">
      <c r="A6" s="35" t="s">
        <v>6</v>
      </c>
      <c r="B6" s="2"/>
      <c r="C6" s="2"/>
      <c r="D6" s="2"/>
      <c r="E6" s="2"/>
      <c r="F6" s="2"/>
      <c r="H6" s="52" t="s">
        <v>12</v>
      </c>
      <c r="I6" s="53"/>
      <c r="J6" s="54" t="s">
        <v>13</v>
      </c>
      <c r="K6" s="55"/>
      <c r="L6" s="56" t="s">
        <v>14</v>
      </c>
      <c r="M6" s="57"/>
    </row>
    <row r="7" spans="1:13" x14ac:dyDescent="0.3">
      <c r="A7" s="5" t="s">
        <v>0</v>
      </c>
      <c r="B7" s="5">
        <f>ROUND(($B$4*B10)/2.5,0)*2.5</f>
        <v>40</v>
      </c>
      <c r="C7" s="5">
        <f>ROUND(($B$4*C10)/2.5,0)*2.5</f>
        <v>55</v>
      </c>
      <c r="D7" s="5">
        <f>ROUND(($B$4*D10)/2.5,0)*2.5</f>
        <v>65</v>
      </c>
      <c r="E7" s="5">
        <f>ROUND(($B$4*E10)/2.5,0)*2.5</f>
        <v>75</v>
      </c>
      <c r="F7" s="5">
        <f>ROUND(($B$4*F10)/2.5,0)*2.5</f>
        <v>82.5</v>
      </c>
      <c r="G7" s="23" t="s">
        <v>15</v>
      </c>
      <c r="H7" s="11">
        <f t="shared" ref="H7:M7" si="0">ROUND(($B$4*H10)/2.5,0)*2.5</f>
        <v>87.5</v>
      </c>
      <c r="I7" s="12">
        <f t="shared" si="0"/>
        <v>92.5</v>
      </c>
      <c r="J7" s="13">
        <f t="shared" si="0"/>
        <v>92.5</v>
      </c>
      <c r="K7" s="14">
        <f t="shared" si="0"/>
        <v>97.5</v>
      </c>
      <c r="L7" s="15">
        <f t="shared" si="0"/>
        <v>95</v>
      </c>
      <c r="M7" s="16">
        <f t="shared" si="0"/>
        <v>102.5</v>
      </c>
    </row>
    <row r="8" spans="1:13" x14ac:dyDescent="0.3">
      <c r="A8" s="5" t="s">
        <v>1</v>
      </c>
      <c r="B8" s="5">
        <v>5</v>
      </c>
      <c r="C8" s="5">
        <v>3</v>
      </c>
      <c r="D8" s="5">
        <v>2</v>
      </c>
      <c r="E8" s="5">
        <v>1</v>
      </c>
      <c r="F8" s="5">
        <v>1</v>
      </c>
      <c r="G8" s="24" t="s">
        <v>16</v>
      </c>
      <c r="H8" s="46" t="s">
        <v>9</v>
      </c>
      <c r="I8" s="47"/>
      <c r="J8" s="48" t="s">
        <v>11</v>
      </c>
      <c r="K8" s="49"/>
      <c r="L8" s="50" t="s">
        <v>10</v>
      </c>
      <c r="M8" s="51"/>
    </row>
    <row r="9" spans="1:13" x14ac:dyDescent="0.3">
      <c r="A9" s="5" t="s">
        <v>25</v>
      </c>
      <c r="B9" s="5">
        <v>1</v>
      </c>
      <c r="C9" s="5">
        <v>1</v>
      </c>
      <c r="D9" s="5">
        <v>1</v>
      </c>
      <c r="E9" s="5">
        <v>1</v>
      </c>
      <c r="F9" s="5">
        <v>1</v>
      </c>
      <c r="G9" s="2"/>
      <c r="H9" s="2"/>
      <c r="I9" s="2"/>
      <c r="J9" s="2"/>
      <c r="K9" s="2"/>
      <c r="L9" s="2"/>
      <c r="M9" s="2"/>
    </row>
    <row r="10" spans="1:13" x14ac:dyDescent="0.3">
      <c r="A10" s="5" t="s">
        <v>2</v>
      </c>
      <c r="B10" s="6">
        <v>0.4</v>
      </c>
      <c r="C10" s="6">
        <v>0.55000000000000004</v>
      </c>
      <c r="D10" s="6">
        <v>0.65</v>
      </c>
      <c r="E10" s="6">
        <v>0.75</v>
      </c>
      <c r="F10" s="6">
        <v>0.82499999999999996</v>
      </c>
      <c r="G10" s="3"/>
      <c r="H10" s="21">
        <v>0.875</v>
      </c>
      <c r="I10" s="22">
        <v>0.92500000000000004</v>
      </c>
      <c r="J10" s="19">
        <v>0.92500000000000004</v>
      </c>
      <c r="K10" s="20">
        <v>0.97499999999999998</v>
      </c>
      <c r="L10" s="17">
        <v>0.95</v>
      </c>
      <c r="M10" s="18">
        <v>1.0249999999999999</v>
      </c>
    </row>
    <row r="11" spans="1:13" x14ac:dyDescent="0.3">
      <c r="A11" s="2"/>
      <c r="B11" s="2"/>
      <c r="C11" s="2"/>
      <c r="D11" s="2"/>
      <c r="E11" s="2"/>
      <c r="F11" s="2"/>
      <c r="G11" s="2"/>
      <c r="H11" s="2"/>
      <c r="I11" s="2"/>
      <c r="J11" s="2"/>
      <c r="K11" s="2"/>
      <c r="L11" s="2"/>
      <c r="M11" s="2"/>
    </row>
    <row r="12" spans="1:13" x14ac:dyDescent="0.3">
      <c r="A12" s="39" t="s">
        <v>7</v>
      </c>
      <c r="B12" s="2"/>
      <c r="C12" s="2"/>
      <c r="D12" s="2"/>
      <c r="E12" s="2"/>
      <c r="F12" s="2"/>
      <c r="G12" s="2"/>
      <c r="H12" s="52" t="s">
        <v>12</v>
      </c>
      <c r="I12" s="53"/>
      <c r="J12" s="54" t="s">
        <v>13</v>
      </c>
      <c r="K12" s="55"/>
      <c r="L12" s="56" t="s">
        <v>14</v>
      </c>
      <c r="M12" s="57"/>
    </row>
    <row r="13" spans="1:13" x14ac:dyDescent="0.3">
      <c r="A13" s="5" t="s">
        <v>0</v>
      </c>
      <c r="B13" s="5">
        <f>ROUND(($C$4*B16)/2.5,0)*2.5</f>
        <v>40</v>
      </c>
      <c r="C13" s="5">
        <f>ROUND(($C$4*C16)/2.5,0)*2.5</f>
        <v>60</v>
      </c>
      <c r="D13" s="5">
        <f>ROUND(($C$4*D16)/2.5,0)*2.5</f>
        <v>70</v>
      </c>
      <c r="E13" s="5">
        <f>ROUND(($C$4*E16)/2.5,0)*2.5</f>
        <v>77.5</v>
      </c>
      <c r="F13" s="5">
        <f>ROUND(($C$4*F16)/2.5,0)*2.5</f>
        <v>85</v>
      </c>
      <c r="G13" s="23" t="s">
        <v>15</v>
      </c>
      <c r="H13" s="11">
        <f t="shared" ref="H13:M13" si="1">ROUND(($C$4*H16)/2.5,0)*2.5</f>
        <v>87.5</v>
      </c>
      <c r="I13" s="12">
        <f t="shared" si="1"/>
        <v>92.5</v>
      </c>
      <c r="J13" s="13">
        <f t="shared" si="1"/>
        <v>92.5</v>
      </c>
      <c r="K13" s="14">
        <f t="shared" si="1"/>
        <v>97.5</v>
      </c>
      <c r="L13" s="15">
        <f t="shared" si="1"/>
        <v>95</v>
      </c>
      <c r="M13" s="16">
        <f t="shared" si="1"/>
        <v>102.5</v>
      </c>
    </row>
    <row r="14" spans="1:13" x14ac:dyDescent="0.3">
      <c r="A14" s="5" t="s">
        <v>1</v>
      </c>
      <c r="B14" s="5">
        <v>5</v>
      </c>
      <c r="C14" s="5">
        <v>4</v>
      </c>
      <c r="D14" s="5">
        <v>2</v>
      </c>
      <c r="E14" s="5">
        <v>1</v>
      </c>
      <c r="F14" s="5">
        <v>1</v>
      </c>
      <c r="G14" s="24" t="s">
        <v>17</v>
      </c>
      <c r="H14" s="46" t="s">
        <v>9</v>
      </c>
      <c r="I14" s="47"/>
      <c r="J14" s="48" t="s">
        <v>11</v>
      </c>
      <c r="K14" s="49"/>
      <c r="L14" s="50" t="s">
        <v>10</v>
      </c>
      <c r="M14" s="51"/>
    </row>
    <row r="15" spans="1:13" x14ac:dyDescent="0.3">
      <c r="A15" s="5" t="s">
        <v>25</v>
      </c>
      <c r="B15" s="5">
        <v>1</v>
      </c>
      <c r="C15" s="5">
        <v>1</v>
      </c>
      <c r="D15" s="5">
        <v>1</v>
      </c>
      <c r="E15" s="5">
        <v>1</v>
      </c>
      <c r="F15" s="5">
        <v>1</v>
      </c>
      <c r="G15" s="2"/>
      <c r="H15" s="2"/>
      <c r="I15" s="2"/>
      <c r="J15" s="2"/>
      <c r="K15" s="2"/>
      <c r="L15" s="2"/>
      <c r="M15" s="2"/>
    </row>
    <row r="16" spans="1:13" x14ac:dyDescent="0.3">
      <c r="A16" s="5" t="s">
        <v>2</v>
      </c>
      <c r="B16" s="6">
        <v>0.4</v>
      </c>
      <c r="C16" s="6">
        <v>0.6</v>
      </c>
      <c r="D16" s="6">
        <v>0.7</v>
      </c>
      <c r="E16" s="6">
        <v>0.77500000000000002</v>
      </c>
      <c r="F16" s="6">
        <v>0.85</v>
      </c>
      <c r="G16" s="3"/>
      <c r="H16" s="21">
        <v>0.875</v>
      </c>
      <c r="I16" s="22">
        <v>0.92500000000000004</v>
      </c>
      <c r="J16" s="19">
        <v>0.92500000000000004</v>
      </c>
      <c r="K16" s="20">
        <v>0.97499999999999998</v>
      </c>
      <c r="L16" s="17">
        <v>0.95</v>
      </c>
      <c r="M16" s="18">
        <v>1.0249999999999999</v>
      </c>
    </row>
    <row r="17" spans="1:13" x14ac:dyDescent="0.3">
      <c r="A17" s="2"/>
      <c r="B17" s="2"/>
      <c r="C17" s="2"/>
      <c r="D17" s="2"/>
      <c r="E17" s="2"/>
      <c r="F17" s="2"/>
      <c r="G17" s="2"/>
      <c r="H17" s="2"/>
      <c r="I17" s="2"/>
      <c r="J17" s="2"/>
      <c r="K17" s="2"/>
      <c r="L17" s="2"/>
      <c r="M17" s="2"/>
    </row>
    <row r="18" spans="1:13" x14ac:dyDescent="0.3">
      <c r="A18" s="40" t="s">
        <v>8</v>
      </c>
      <c r="B18" s="2"/>
      <c r="C18" s="2"/>
      <c r="D18" s="2"/>
      <c r="E18" s="2"/>
      <c r="F18" s="2"/>
      <c r="G18" s="2"/>
      <c r="H18" s="52" t="s">
        <v>12</v>
      </c>
      <c r="I18" s="53"/>
      <c r="J18" s="54" t="s">
        <v>13</v>
      </c>
      <c r="K18" s="55"/>
      <c r="L18" s="56" t="s">
        <v>14</v>
      </c>
      <c r="M18" s="57"/>
    </row>
    <row r="19" spans="1:13" x14ac:dyDescent="0.3">
      <c r="A19" s="5" t="s">
        <v>0</v>
      </c>
      <c r="B19" s="5">
        <f>ROUND(($D$4*B22)/2.5,0)*2.5</f>
        <v>30</v>
      </c>
      <c r="C19" s="5">
        <f>ROUND(($D$4*C22)/2.5,0)*2.5</f>
        <v>50</v>
      </c>
      <c r="D19" s="5">
        <f>ROUND(($D$4*D22)/2.5,0)*2.5</f>
        <v>60</v>
      </c>
      <c r="E19" s="5">
        <f>ROUND(($D$4*E22)/2.5,0)*2.5</f>
        <v>70</v>
      </c>
      <c r="F19" s="5">
        <f>ROUND(($D$4*F22)/2.5,0)*2.5</f>
        <v>80</v>
      </c>
      <c r="G19" s="23" t="s">
        <v>15</v>
      </c>
      <c r="H19" s="11">
        <f t="shared" ref="H19:M19" si="2">ROUND(($D$4*H22)/2.5,0)*2.5</f>
        <v>85</v>
      </c>
      <c r="I19" s="12">
        <f t="shared" si="2"/>
        <v>92.5</v>
      </c>
      <c r="J19" s="13">
        <f t="shared" si="2"/>
        <v>92.5</v>
      </c>
      <c r="K19" s="14">
        <f t="shared" si="2"/>
        <v>97.5</v>
      </c>
      <c r="L19" s="15">
        <f t="shared" si="2"/>
        <v>95</v>
      </c>
      <c r="M19" s="16">
        <f t="shared" si="2"/>
        <v>102.5</v>
      </c>
    </row>
    <row r="20" spans="1:13" x14ac:dyDescent="0.3">
      <c r="A20" s="5" t="s">
        <v>1</v>
      </c>
      <c r="B20" s="5">
        <v>4</v>
      </c>
      <c r="C20" s="5">
        <v>2</v>
      </c>
      <c r="D20" s="5">
        <v>1</v>
      </c>
      <c r="E20" s="5">
        <v>1</v>
      </c>
      <c r="F20" s="5">
        <v>1</v>
      </c>
      <c r="G20" s="24" t="s">
        <v>18</v>
      </c>
      <c r="H20" s="46" t="s">
        <v>9</v>
      </c>
      <c r="I20" s="47"/>
      <c r="J20" s="58" t="s">
        <v>11</v>
      </c>
      <c r="K20" s="58"/>
      <c r="L20" s="59" t="s">
        <v>10</v>
      </c>
      <c r="M20" s="59"/>
    </row>
    <row r="21" spans="1:13" x14ac:dyDescent="0.3">
      <c r="A21" s="5" t="s">
        <v>25</v>
      </c>
      <c r="B21" s="5">
        <v>1</v>
      </c>
      <c r="C21" s="5">
        <v>1</v>
      </c>
      <c r="D21" s="5">
        <v>1</v>
      </c>
      <c r="E21" s="5">
        <v>1</v>
      </c>
      <c r="F21" s="5">
        <v>1</v>
      </c>
      <c r="G21" s="2"/>
      <c r="H21" s="2"/>
      <c r="I21" s="2"/>
      <c r="J21" s="2"/>
      <c r="K21" s="2"/>
      <c r="L21" s="2"/>
      <c r="M21" s="2"/>
    </row>
    <row r="22" spans="1:13" x14ac:dyDescent="0.3">
      <c r="A22" s="5" t="s">
        <v>2</v>
      </c>
      <c r="B22" s="6">
        <v>0.3</v>
      </c>
      <c r="C22" s="6">
        <v>0.5</v>
      </c>
      <c r="D22" s="6">
        <v>0.6</v>
      </c>
      <c r="E22" s="6">
        <v>0.7</v>
      </c>
      <c r="F22" s="6">
        <v>0.8</v>
      </c>
      <c r="G22" s="3"/>
      <c r="H22" s="21">
        <v>0.85</v>
      </c>
      <c r="I22" s="22">
        <v>0.92500000000000004</v>
      </c>
      <c r="J22" s="19">
        <v>0.92500000000000004</v>
      </c>
      <c r="K22" s="20">
        <v>0.97499999999999998</v>
      </c>
      <c r="L22" s="17">
        <v>0.95</v>
      </c>
      <c r="M22" s="18">
        <v>1.0249999999999999</v>
      </c>
    </row>
  </sheetData>
  <mergeCells count="21">
    <mergeCell ref="H2:J2"/>
    <mergeCell ref="H3:J3"/>
    <mergeCell ref="H20:I20"/>
    <mergeCell ref="J20:K20"/>
    <mergeCell ref="L20:M20"/>
    <mergeCell ref="H18:I18"/>
    <mergeCell ref="J18:K18"/>
    <mergeCell ref="L18:M18"/>
    <mergeCell ref="A3:A4"/>
    <mergeCell ref="H8:I8"/>
    <mergeCell ref="J8:K8"/>
    <mergeCell ref="L8:M8"/>
    <mergeCell ref="H14:I14"/>
    <mergeCell ref="J14:K14"/>
    <mergeCell ref="L14:M14"/>
    <mergeCell ref="H6:I6"/>
    <mergeCell ref="J6:K6"/>
    <mergeCell ref="L6:M6"/>
    <mergeCell ref="H12:I12"/>
    <mergeCell ref="J12:K12"/>
    <mergeCell ref="L12:M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Brugervejledning</vt:lpstr>
      <vt:lpstr>Procent + RPE</vt:lpstr>
      <vt:lpstr>Plan A-B-C</vt:lpstr>
      <vt:lpstr>Interval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Bjarte</dc:creator>
  <cp:lastModifiedBy>Bjarte Vik Larsen</cp:lastModifiedBy>
  <dcterms:created xsi:type="dcterms:W3CDTF">2019-11-04T20:26:59Z</dcterms:created>
  <dcterms:modified xsi:type="dcterms:W3CDTF">2021-08-11T18:38:19Z</dcterms:modified>
</cp:coreProperties>
</file>